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7ABF6BE1-99AD-4405-AF07-35DE4B6BA1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core calculation" sheetId="1" r:id="rId1"/>
    <sheet name="_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4" i="1"/>
  <c r="C13" i="1"/>
  <c r="C12" i="1"/>
  <c r="C10" i="1"/>
  <c r="C9" i="1"/>
  <c r="C17" i="1" l="1"/>
  <c r="C18" i="1" s="1"/>
</calcChain>
</file>

<file path=xl/sharedStrings.xml><?xml version="1.0" encoding="utf-8"?>
<sst xmlns="http://schemas.openxmlformats.org/spreadsheetml/2006/main" count="26" uniqueCount="20">
  <si>
    <t>Unmutated IGHV</t>
  </si>
  <si>
    <t>ß2-microglobulin</t>
  </si>
  <si>
    <t>Age at baseline</t>
  </si>
  <si>
    <t>Yes</t>
  </si>
  <si>
    <t>No</t>
  </si>
  <si>
    <t>&lt;= 3.5 mg/L</t>
  </si>
  <si>
    <t>&gt; 3.5 mg/L</t>
  </si>
  <si>
    <t>&lt; 12 months</t>
  </si>
  <si>
    <t>&gt;= 12 months</t>
  </si>
  <si>
    <t>&lt;= 60 years</t>
  </si>
  <si>
    <t>&gt; 60 years</t>
  </si>
  <si>
    <t>Factor</t>
  </si>
  <si>
    <t>Status</t>
  </si>
  <si>
    <t>Points</t>
  </si>
  <si>
    <t>CLL1 Risk-Score and Risk-Group calculator</t>
  </si>
  <si>
    <t>Risk-Score</t>
  </si>
  <si>
    <t>Risk-Group</t>
  </si>
  <si>
    <t>del(17p)</t>
  </si>
  <si>
    <t>del(11q)</t>
  </si>
  <si>
    <t>Lymphocyte doubling time (LDT)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</si>
</sst>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n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 style="thick">
        <color theme="5" tint="-0.24994659260841701"/>
      </right>
      <top/>
      <bottom style="thick">
        <color theme="5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171450</xdr:rowOff>
    </xdr:from>
    <xdr:to>
      <xdr:col>5</xdr:col>
      <xdr:colOff>323850</xdr:colOff>
      <xdr:row>5</xdr:row>
      <xdr:rowOff>212598</xdr:rowOff>
    </xdr:to>
    <xdr:sp macro="" textlink="">
      <xdr:nvSpPr>
        <xdr:cNvPr id="2" name="Legende mit Linie 1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86825" y="552450"/>
          <a:ext cx="1543050" cy="612648"/>
        </a:xfrm>
        <a:prstGeom prst="borderCallout1">
          <a:avLst>
            <a:gd name="adj1" fmla="val 18750"/>
            <a:gd name="adj2" fmla="val -8333"/>
            <a:gd name="adj3" fmla="val 129602"/>
            <a:gd name="adj4" fmla="val -98209"/>
          </a:avLst>
        </a:prstGeom>
        <a:solidFill>
          <a:schemeClr val="accent2">
            <a:lumMod val="40000"/>
            <a:lumOff val="60000"/>
          </a:schemeClr>
        </a:solidFill>
        <a:ln w="25400">
          <a:tailEnd type="arrow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ysClr val="windowText" lastClr="000000"/>
              </a:solidFill>
            </a:rPr>
            <a:t>Select</a:t>
          </a:r>
          <a:r>
            <a:rPr lang="de-DE" sz="1100" b="1" baseline="0">
              <a:solidFill>
                <a:sysClr val="windowText" lastClr="000000"/>
              </a:solidFill>
            </a:rPr>
            <a:t> values to calculate the risk-score and risk-group.</a:t>
          </a:r>
          <a:endParaRPr lang="de-DE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19"/>
  <sheetViews>
    <sheetView tabSelected="1" topLeftCell="A3" workbookViewId="0">
      <selection activeCell="A14" sqref="A14"/>
    </sheetView>
  </sheetViews>
  <sheetFormatPr baseColWidth="10" defaultColWidth="9.140625" defaultRowHeight="15" x14ac:dyDescent="0.25"/>
  <cols>
    <col min="1" max="1" width="60.28515625" bestFit="1" customWidth="1"/>
    <col min="2" max="2" width="20.140625" customWidth="1"/>
    <col min="3" max="3" width="16.28515625" customWidth="1"/>
  </cols>
  <sheetData>
    <row r="6" spans="1:3" ht="21" x14ac:dyDescent="0.35">
      <c r="A6" s="12" t="s">
        <v>14</v>
      </c>
      <c r="B6" s="12"/>
      <c r="C6" s="12"/>
    </row>
    <row r="7" spans="1:3" ht="15.75" thickBot="1" x14ac:dyDescent="0.3"/>
    <row r="8" spans="1:3" ht="19.5" thickTop="1" x14ac:dyDescent="0.3">
      <c r="A8" s="4" t="s">
        <v>11</v>
      </c>
      <c r="B8" s="5" t="s">
        <v>12</v>
      </c>
      <c r="C8" s="4" t="s">
        <v>13</v>
      </c>
    </row>
    <row r="9" spans="1:3" ht="18.75" x14ac:dyDescent="0.3">
      <c r="A9" s="1" t="s">
        <v>17</v>
      </c>
      <c r="B9" s="8" t="s">
        <v>4</v>
      </c>
      <c r="C9" s="2">
        <f>IF(B9="Yes",3.5,0)</f>
        <v>0</v>
      </c>
    </row>
    <row r="10" spans="1:3" ht="18.75" x14ac:dyDescent="0.3">
      <c r="A10" s="1" t="s">
        <v>0</v>
      </c>
      <c r="B10" s="8" t="s">
        <v>4</v>
      </c>
      <c r="C10" s="2">
        <f>IF(B10="Yes",2.5,0)</f>
        <v>0</v>
      </c>
    </row>
    <row r="11" spans="1:3" ht="18.75" x14ac:dyDescent="0.3">
      <c r="A11" s="1" t="s">
        <v>1</v>
      </c>
      <c r="B11" s="8" t="s">
        <v>5</v>
      </c>
      <c r="C11" s="2">
        <f>IF(B11="&gt; 3.5 mg/L",2.5,0)</f>
        <v>0</v>
      </c>
    </row>
    <row r="12" spans="1:3" ht="18.75" x14ac:dyDescent="0.3">
      <c r="A12" s="1" t="s">
        <v>18</v>
      </c>
      <c r="B12" s="8" t="s">
        <v>4</v>
      </c>
      <c r="C12" s="2">
        <f>IF(B12="Yes",2.5,0)</f>
        <v>0</v>
      </c>
    </row>
    <row r="13" spans="1:3" ht="18.75" x14ac:dyDescent="0.3">
      <c r="A13" s="1" t="s">
        <v>19</v>
      </c>
      <c r="B13" s="8" t="s">
        <v>8</v>
      </c>
      <c r="C13" s="2">
        <f>IF(B13="&lt; 12 months",1.5,0)</f>
        <v>0</v>
      </c>
    </row>
    <row r="14" spans="1:3" ht="19.5" thickBot="1" x14ac:dyDescent="0.35">
      <c r="A14" s="1" t="s">
        <v>2</v>
      </c>
      <c r="B14" s="9" t="s">
        <v>9</v>
      </c>
      <c r="C14" s="2">
        <f>IF(B14="&gt; 60 years",1.5,0)</f>
        <v>0</v>
      </c>
    </row>
    <row r="15" spans="1:3" ht="15.75" thickTop="1" x14ac:dyDescent="0.25">
      <c r="C15" s="3"/>
    </row>
    <row r="16" spans="1:3" ht="15.75" thickBot="1" x14ac:dyDescent="0.3">
      <c r="C16" s="3"/>
    </row>
    <row r="17" spans="2:3" ht="19.5" thickTop="1" x14ac:dyDescent="0.3">
      <c r="B17" s="6" t="s">
        <v>15</v>
      </c>
      <c r="C17" s="10">
        <f>SUM(C9:C14)</f>
        <v>0</v>
      </c>
    </row>
    <row r="18" spans="2:3" ht="19.5" thickBot="1" x14ac:dyDescent="0.35">
      <c r="B18" s="7" t="s">
        <v>16</v>
      </c>
      <c r="C18" s="11" t="str">
        <f>IF(AND(C17 &gt;= 0,C17 &lt;= 1.5),"very low",IF(AND(C17&gt;=2.5,C17&lt;=4),"low",IF(AND(C17&gt;=4.6,C17&lt;=6.5),"high",IF(AND(C17&gt;=6.5,C17&lt;=14),"very high","Unknown"))))</f>
        <v>very low</v>
      </c>
    </row>
    <row r="19" spans="2:3" ht="15.75" thickTop="1" x14ac:dyDescent="0.25"/>
  </sheetData>
  <mergeCells count="1">
    <mergeCell ref="A6:C6"/>
  </mergeCells>
  <pageMargins left="0.7" right="0.7" top="0.75" bottom="0.75" header="0.3" footer="0.3"/>
  <pageSetup paperSize="9" orientation="portrait" verticalDpi="0" r:id="rId1"/>
  <ignoredErrors>
    <ignoredError sqref="C1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Invalid value" error="For the Deletion 11q factor only &quot;No&quot; and &quot;Yes&quot; are valid values." promptTitle="Deletion 11q" prompt="Valid values are_x000a_&quot;No&quot;_x000a_and &quot;Yes&quot;." xr:uid="{00000000-0002-0000-0000-000000000000}">
          <x14:formula1>
            <xm:f>_lists!$B$2:$B$3</xm:f>
          </x14:formula1>
          <xm:sqref>B12</xm:sqref>
        </x14:dataValidation>
        <x14:dataValidation type="list" allowBlank="1" showInputMessage="1" showErrorMessage="1" errorTitle="Invalid value" error="For the ß2-microglobuilin factor only &quot;&lt;= 3.5 mg/L&quot; and &quot;&gt; 3.5 mg/L&quot; are valid values." promptTitle="ß2-microglobulin" prompt="Valid values are _x000a_&quot;&lt;= 3.5 mg/L&quot;_x000a_and &quot;&gt; 3.5 mg/L&quot;." xr:uid="{00000000-0002-0000-0000-000001000000}">
          <x14:formula1>
            <xm:f>_lists!$B$5:$B$6</xm:f>
          </x14:formula1>
          <xm:sqref>B11</xm:sqref>
        </x14:dataValidation>
        <x14:dataValidation type="list" allowBlank="1" showInputMessage="1" showErrorMessage="1" errorTitle="Invalid value" error="For the Lymphocyte-doubling time (LDT) factor only_x000a_&quot;&gt;= 12 months&quot;_x000a_and &quot;&lt; 12 months&quot;." promptTitle="Lymphocyte-doubling time (LDT)" prompt="Valid values are_x000a_&quot;&gt;= 12 months&quot;_x000a_and &quot;&lt; 12 months&quot;." xr:uid="{00000000-0002-0000-0000-000002000000}">
          <x14:formula1>
            <xm:f>_lists!$B$8:$B$9</xm:f>
          </x14:formula1>
          <xm:sqref>B13</xm:sqref>
        </x14:dataValidation>
        <x14:dataValidation type="list" allowBlank="1" showInputMessage="1" showErrorMessage="1" errorTitle="Invalid value" error="For the Age at baseline factor only_x000a_&quot;&lt;= 60 years&quot;_x000a_and &quot;&gt; 60 years&quot;_x000a_are valid values." promptTitle="Age at baseline" prompt="Valid values are_x000a_&quot;&lt;= 60 years&quot;_x000a_and &quot;&gt; 60 years&quot;." xr:uid="{00000000-0002-0000-0000-000003000000}">
          <x14:formula1>
            <xm:f>_lists!$B$11:$B$12</xm:f>
          </x14:formula1>
          <xm:sqref>B14</xm:sqref>
        </x14:dataValidation>
        <x14:dataValidation type="list" allowBlank="1" showInputMessage="1" showErrorMessage="1" errorTitle="Invalid value" error="For the Deletion 17p factor only &quot;No&quot; and &quot;Yes&quot; are valid values." promptTitle="Deletion 17p" prompt="Valid values are _x000a_&quot;No&quot; _x000a_and &quot;Yes&quot;." xr:uid="{00000000-0002-0000-0000-000004000000}">
          <x14:formula1>
            <xm:f>_lists!$B$2:$B$3</xm:f>
          </x14:formula1>
          <xm:sqref>B9</xm:sqref>
        </x14:dataValidation>
        <x14:dataValidation type="list" allowBlank="1" showInputMessage="1" showErrorMessage="1" errorTitle="Invalid value" error="For the Unmutated IGHV factor only &quot;No&quot; and &quot;Yes&quot; are valid values." promptTitle="Unmutated IGHV" prompt="Valid values are _x000a_&quot;No&quot; _x000a_and &quot;Yes&quot;." xr:uid="{00000000-0002-0000-0000-000005000000}">
          <x14:formula1>
            <xm:f>_lists!$B$2:$B$3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2"/>
  <sheetViews>
    <sheetView workbookViewId="0">
      <selection activeCell="B5" sqref="B5"/>
    </sheetView>
  </sheetViews>
  <sheetFormatPr baseColWidth="10" defaultRowHeight="15" x14ac:dyDescent="0.25"/>
  <cols>
    <col min="2" max="2" width="12.5703125" bestFit="1" customWidth="1"/>
  </cols>
  <sheetData>
    <row r="2" spans="2:2" x14ac:dyDescent="0.25">
      <c r="B2" t="s">
        <v>4</v>
      </c>
    </row>
    <row r="3" spans="2:2" x14ac:dyDescent="0.25">
      <c r="B3" t="s">
        <v>3</v>
      </c>
    </row>
    <row r="5" spans="2:2" x14ac:dyDescent="0.25">
      <c r="B5" t="s">
        <v>5</v>
      </c>
    </row>
    <row r="6" spans="2:2" x14ac:dyDescent="0.25">
      <c r="B6" t="s">
        <v>6</v>
      </c>
    </row>
    <row r="8" spans="2:2" x14ac:dyDescent="0.25">
      <c r="B8" t="s">
        <v>8</v>
      </c>
    </row>
    <row r="9" spans="2:2" x14ac:dyDescent="0.25">
      <c r="B9" t="s">
        <v>7</v>
      </c>
    </row>
    <row r="11" spans="2:2" x14ac:dyDescent="0.25">
      <c r="B11" t="s">
        <v>9</v>
      </c>
    </row>
    <row r="12" spans="2:2" x14ac:dyDescent="0.25">
      <c r="B12" t="s">
        <v>10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Score calculation</vt:lpstr>
      <vt:lpstr>_lists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2019-12-02T19:48:42Z</dcterms:modified>
</cp:coreProperties>
</file>